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tabRatio="782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<sst xmlns="http://schemas.openxmlformats.org/spreadsheetml/2006/main" count="128" uniqueCount="82">
  <si>
    <t>Ведомость объемов работ</t>
  </si>
  <si>
    <t>№ п/п</t>
  </si>
  <si>
    <t>Наименование видов работ</t>
  </si>
  <si>
    <t>Един. измер.</t>
  </si>
  <si>
    <t>Кол-во</t>
  </si>
  <si>
    <t>Стоимость работ руб.</t>
  </si>
  <si>
    <t>Стоимость материалов руб.</t>
  </si>
  <si>
    <t>Итого руб.</t>
  </si>
  <si>
    <t>единица объема</t>
  </si>
  <si>
    <t>Всего</t>
  </si>
  <si>
    <t>шт.</t>
  </si>
  <si>
    <t>Итого по разделу</t>
  </si>
  <si>
    <t>работа</t>
  </si>
  <si>
    <t>материалы</t>
  </si>
  <si>
    <t>ВСЕГО :</t>
  </si>
  <si>
    <t>шт</t>
  </si>
  <si>
    <t>м</t>
  </si>
  <si>
    <t>Монтаж силовых щитов ЩМП 1200х750х300 IP54 У2 металлический с замком ЩМП-6-0 (YKM40-06-54)</t>
  </si>
  <si>
    <t>Вводной автоматический выключатель ВА57-35-340010-160А-2000-690AC-УХЛ3</t>
  </si>
  <si>
    <t>Итого по смете</t>
  </si>
  <si>
    <t>комп.</t>
  </si>
  <si>
    <t>2. Кабельные проводки</t>
  </si>
  <si>
    <t>Подвес для кабеленесущей системы</t>
  </si>
  <si>
    <t>Устройство закладных труб в плите перекрытия</t>
  </si>
  <si>
    <t>3. Заземление</t>
  </si>
  <si>
    <t>1. Щитовое оборудование</t>
  </si>
  <si>
    <t>Монтаж соединительной муфты сечением до 240мм/кв</t>
  </si>
  <si>
    <t xml:space="preserve">4. Расходные материалы (клеммы соединения, гильзы, кабель коммутации, наконечники, метизы, буры, </t>
  </si>
  <si>
    <t>5. Накладные, транспортные, такелажные и иные расходы.</t>
  </si>
  <si>
    <t>6. Исполнительная документация</t>
  </si>
  <si>
    <t>7. Приемо-сдаточные испытания</t>
  </si>
  <si>
    <t>Изготовление подставки и настила приямка ВРУ 900х600</t>
  </si>
  <si>
    <t xml:space="preserve">Монтаж лестничного лотка 100х50х3000 </t>
  </si>
  <si>
    <t>Пробивка отверстий в плите перекрытия д200мм</t>
  </si>
  <si>
    <t>Прокладка кабеля АВВГнг(A)-LS-ХЛ 4x185 ГОСТ в трубе ПВХ 160мм</t>
  </si>
  <si>
    <t>Прокладка кабеля ППГнг(А)-FRHF 5х2,5 ГОСТ в ПВХ трубе 25мм</t>
  </si>
  <si>
    <t>Прокладка кабеля АВВГнг(A)-LS-ХЛ 4x185 ГОСТ в лотке</t>
  </si>
  <si>
    <t>Монтаж концевой муфты сечением до 240мм/кв</t>
  </si>
  <si>
    <t>Установка монтажной панели в каркасе ячейки ТП-34</t>
  </si>
  <si>
    <t>Установка прибора учета на монтажную панель</t>
  </si>
  <si>
    <t>Установка аппарата защиты на монтажную панель</t>
  </si>
  <si>
    <t xml:space="preserve">Установка прибора измерительного на дверь каркаса ячейки </t>
  </si>
  <si>
    <t xml:space="preserve">Монтаж полосы медной 30х4 в ВРУ </t>
  </si>
  <si>
    <t xml:space="preserve">Монтаж кабельного перфорированного лотка 100х50х3000 с крышкой </t>
  </si>
  <si>
    <t>Прокладка провода ПуГПнг(A)-HF 95 зелено-желтый в лотке 100х50</t>
  </si>
  <si>
    <t xml:space="preserve">Монтаж полосы медных шин 30х4 в каркасе ячейки  </t>
  </si>
  <si>
    <t>Подключение ОСУП на ГШЗ ВРУ АБК</t>
  </si>
  <si>
    <t>- установка din-реек - 3 шт;</t>
  </si>
  <si>
    <t>- установка аппаратов защиты:</t>
  </si>
  <si>
    <t>- установка монтажных панелей - 2 шт;</t>
  </si>
  <si>
    <t xml:space="preserve"> ٠автомат 3P 10А 4,5kA - 1 шт;</t>
  </si>
  <si>
    <t xml:space="preserve"> ٠автомат 3P 32А характер-ка C 4,5kA - 1 шт;</t>
  </si>
  <si>
    <t xml:space="preserve"> ٠монтаж медных шин 30х4 - 2,0 м</t>
  </si>
  <si>
    <t xml:space="preserve"> ٠дифавтомат 1P+N 25А/30мА (тип А) - 29 шт.</t>
  </si>
  <si>
    <t xml:space="preserve"> ٠дифавтомат 3P+N 25А/30мА 4,5кА - 1 шт;</t>
  </si>
  <si>
    <t xml:space="preserve"> ٠дифавтомат 3P+N 40А/30мА 4,5кА - 1 шт;</t>
  </si>
  <si>
    <t xml:space="preserve"> ٠автомат 3P 20А характер-ка C 4,5kA - 1 шт;</t>
  </si>
  <si>
    <t>Монтаж каркаса ВРУ, сборка схемы. Автоматика EKF</t>
  </si>
  <si>
    <t xml:space="preserve"> ٠подключение отходящих линий - 30 шт.</t>
  </si>
  <si>
    <r>
      <t xml:space="preserve"> </t>
    </r>
    <r>
      <rPr>
        <b/>
        <sz val="11"/>
        <rFont val="Calibri"/>
        <family val="2"/>
      </rPr>
      <t>٠</t>
    </r>
    <r>
      <rPr>
        <sz val="11"/>
        <rFont val="Times New Roman"/>
        <family val="1"/>
      </rPr>
      <t>автомат 1P 10А характер-ка C - 1 шт;</t>
    </r>
  </si>
  <si>
    <t>٠автомат 3P 16А характер-ка C 4,5kA -1 шт;</t>
  </si>
  <si>
    <t>٠автомат 1P 10А характер-ка C - 6 шт;</t>
  </si>
  <si>
    <t xml:space="preserve"> ٠автомат 3P 25А характер-ка C 4,5kA - 2 шт;</t>
  </si>
  <si>
    <t>Монтаж пластикового щита ЩО IEK, сборка схемы и подключение групповых линий щита. Автоматика EKF</t>
  </si>
  <si>
    <t>٠подключение отходящих линий - 6 шт.</t>
  </si>
  <si>
    <t>по ЭОМ на объекте АО "ВЕГЕТТА" в Столовой АБК</t>
  </si>
  <si>
    <t>м2</t>
  </si>
  <si>
    <t>Вывоз и утилизация строительношго мусора после демонтажа.</t>
  </si>
  <si>
    <t>м3</t>
  </si>
  <si>
    <t xml:space="preserve">  Демонтажные и подготовительные работы</t>
  </si>
  <si>
    <t xml:space="preserve">Разработка траншеи для прокладки кабеля </t>
  </si>
  <si>
    <t>п.м.</t>
  </si>
  <si>
    <t xml:space="preserve">Демонтаж жб стяжки </t>
  </si>
  <si>
    <t>Монтаж кабельного перфорированного лотка 300х50х3000 с крышкой, с комплектом креплений по жб плитам</t>
  </si>
  <si>
    <t>Подготовка приямка 0,5х0,5х0,5 (кирпичная кладка с бет. основанием)</t>
  </si>
  <si>
    <t>Укладка  кабеля АВВГнг(A)-LS-ХЛ 4x185 в трубе двустенной гофрированной ПНД/ПВД d110</t>
  </si>
  <si>
    <t>Обратная засыпка песком с утройством стяжки 100мм</t>
  </si>
  <si>
    <t>Устройство отверстий Ø до 110мм. в жб плите, стенах с установкой стальных гильз (проходки из подвала).</t>
  </si>
  <si>
    <t>Скидка</t>
  </si>
  <si>
    <t>Контактное лицо: : Годкин Алексей  7 (916)-733-80-22: godkin@tmelectro.ru</t>
  </si>
  <si>
    <t>ИТОГ:</t>
  </si>
  <si>
    <t>Главный инженер ООО ИК «ТМ-Электро» Арсентьев Е.П.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</si>
</sst>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.00\ &quot;₽&quot;"/>
  </numFmts>
  <fonts count="53">
    <font>
      <sz val="10"/>
      <name val="Arial Cyr"/>
      <family val="2"/>
    </font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4" borderId="0" xfId="0" applyFont="1" applyFill="1" applyAlignment="1">
      <alignment horizontal="left" indent="1"/>
    </xf>
    <xf numFmtId="0" fontId="3" fillId="34" borderId="11" xfId="0" applyFont="1" applyFill="1" applyBorder="1" applyAlignment="1">
      <alignment horizontal="left" vertical="center" wrapText="1" indent="1"/>
    </xf>
    <xf numFmtId="0" fontId="0" fillId="34" borderId="10" xfId="0" applyFont="1" applyFill="1" applyBorder="1" applyAlignment="1">
      <alignment/>
    </xf>
    <xf numFmtId="182" fontId="3" fillId="34" borderId="10" xfId="0" applyNumberFormat="1" applyFont="1" applyFill="1" applyBorder="1" applyAlignment="1">
      <alignment horizontal="center" vertical="center" wrapText="1"/>
    </xf>
    <xf numFmtId="182" fontId="3" fillId="34" borderId="14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34" borderId="0" xfId="0" applyFill="1" applyAlignment="1">
      <alignment horizontal="left" indent="1"/>
    </xf>
    <xf numFmtId="0" fontId="2" fillId="34" borderId="12" xfId="0" applyFont="1" applyFill="1" applyBorder="1" applyAlignment="1">
      <alignment horizontal="left" vertical="center" wrapText="1" inden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" fillId="0" borderId="0" xfId="0" applyFont="1" applyAlignment="1">
      <alignment horizontal="left" indent="1"/>
    </xf>
    <xf numFmtId="0" fontId="6" fillId="0" borderId="11" xfId="0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82" fontId="3" fillId="34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182" fontId="3" fillId="34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34" borderId="15" xfId="0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34" borderId="15" xfId="0" applyFont="1" applyFill="1" applyBorder="1" applyAlignment="1">
      <alignment/>
    </xf>
    <xf numFmtId="0" fontId="5" fillId="0" borderId="15" xfId="0" applyFont="1" applyBorder="1" applyAlignment="1">
      <alignment vertical="center"/>
    </xf>
    <xf numFmtId="0" fontId="3" fillId="34" borderId="17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82" fontId="3" fillId="34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34" borderId="20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182" fontId="3" fillId="34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left" vertical="center" wrapText="1"/>
    </xf>
    <xf numFmtId="182" fontId="11" fillId="34" borderId="17" xfId="0" applyNumberFormat="1" applyFont="1" applyFill="1" applyBorder="1" applyAlignment="1">
      <alignment horizontal="center" vertical="center"/>
    </xf>
    <xf numFmtId="182" fontId="2" fillId="34" borderId="17" xfId="0" applyNumberFormat="1" applyFont="1" applyFill="1" applyBorder="1" applyAlignment="1">
      <alignment horizontal="center" vertical="center" wrapText="1"/>
    </xf>
    <xf numFmtId="182" fontId="2" fillId="34" borderId="26" xfId="0" applyNumberFormat="1" applyFont="1" applyFill="1" applyBorder="1" applyAlignment="1">
      <alignment horizontal="center" vertical="center" wrapText="1"/>
    </xf>
    <xf numFmtId="182" fontId="2" fillId="34" borderId="1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9" fontId="4" fillId="0" borderId="22" xfId="0" applyNumberFormat="1" applyFont="1" applyFill="1" applyBorder="1" applyAlignment="1">
      <alignment horizontal="center" vertical="center" wrapText="1"/>
    </xf>
    <xf numFmtId="189" fontId="0" fillId="0" borderId="22" xfId="0" applyNumberFormat="1" applyBorder="1" applyAlignment="1">
      <alignment/>
    </xf>
    <xf numFmtId="0" fontId="6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189" fontId="12" fillId="0" borderId="15" xfId="0" applyNumberFormat="1" applyFont="1" applyBorder="1" applyAlignment="1">
      <alignment vertical="center"/>
    </xf>
    <xf numFmtId="0" fontId="7" fillId="3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left" vertical="center" wrapText="1"/>
    </xf>
    <xf numFmtId="0" fontId="7" fillId="35" borderId="30" xfId="0" applyFont="1" applyFill="1" applyBorder="1" applyAlignment="1">
      <alignment horizontal="left" vertical="center" wrapText="1"/>
    </xf>
    <xf numFmtId="0" fontId="7" fillId="35" borderId="31" xfId="0" applyFont="1" applyFill="1" applyBorder="1" applyAlignment="1">
      <alignment horizontal="left" vertical="center" wrapText="1"/>
    </xf>
    <xf numFmtId="189" fontId="0" fillId="0" borderId="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102</xdr:row>
      <xdr:rowOff>47625</xdr:rowOff>
    </xdr:from>
    <xdr:to>
      <xdr:col>8</xdr:col>
      <xdr:colOff>952500</xdr:colOff>
      <xdr:row>109</xdr:row>
      <xdr:rowOff>85725</xdr:rowOff>
    </xdr:to>
    <xdr:pic>
      <xdr:nvPicPr>
        <xdr:cNvPr id="1" name="Object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25098375"/>
          <a:ext cx="9220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38100</xdr:rowOff>
    </xdr:from>
    <xdr:to>
      <xdr:col>1</xdr:col>
      <xdr:colOff>1924050</xdr:colOff>
      <xdr:row>2</xdr:row>
      <xdr:rowOff>323850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100"/>
          <a:ext cx="19526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79">
      <selection activeCell="I84" sqref="I84:I86"/>
    </sheetView>
  </sheetViews>
  <sheetFormatPr defaultColWidth="8.75390625" defaultRowHeight="12.75"/>
  <cols>
    <col min="1" max="1" width="4.625" style="27" customWidth="1"/>
    <col min="2" max="2" width="49.75390625" style="16" customWidth="1"/>
    <col min="3" max="3" width="7.875" style="0" customWidth="1"/>
    <col min="4" max="4" width="9.375" style="22" customWidth="1"/>
    <col min="5" max="5" width="10.125" style="0" customWidth="1"/>
    <col min="6" max="6" width="10.625" style="0" customWidth="1"/>
    <col min="7" max="7" width="8.75390625" style="0" customWidth="1"/>
    <col min="8" max="8" width="10.125" style="0" customWidth="1"/>
    <col min="9" max="9" width="14.625" style="1" customWidth="1"/>
  </cols>
  <sheetData>
    <row r="1" spans="1:9" ht="9" customHeight="1">
      <c r="A1" s="24"/>
      <c r="B1" s="28"/>
      <c r="C1" s="2"/>
      <c r="D1" s="17"/>
      <c r="E1" s="2"/>
      <c r="F1" s="2"/>
      <c r="G1" s="2"/>
      <c r="H1" s="2"/>
      <c r="I1" s="3"/>
    </row>
    <row r="2" spans="1:9" ht="91.5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</row>
    <row r="3" spans="1:9" ht="29.25" customHeight="1">
      <c r="A3" s="96" t="s">
        <v>65</v>
      </c>
      <c r="B3" s="97"/>
      <c r="C3" s="97"/>
      <c r="D3" s="97"/>
      <c r="E3" s="97"/>
      <c r="F3" s="97"/>
      <c r="G3" s="97"/>
      <c r="H3" s="97"/>
      <c r="I3" s="97"/>
    </row>
    <row r="4" spans="1:9" ht="24.75" customHeight="1">
      <c r="A4" s="98" t="s">
        <v>1</v>
      </c>
      <c r="B4" s="99" t="s">
        <v>2</v>
      </c>
      <c r="C4" s="100" t="s">
        <v>3</v>
      </c>
      <c r="D4" s="98" t="s">
        <v>4</v>
      </c>
      <c r="E4" s="100" t="s">
        <v>5</v>
      </c>
      <c r="F4" s="100"/>
      <c r="G4" s="101" t="s">
        <v>6</v>
      </c>
      <c r="H4" s="101"/>
      <c r="I4" s="102" t="s">
        <v>7</v>
      </c>
    </row>
    <row r="5" spans="1:9" ht="25.5" customHeight="1">
      <c r="A5" s="98"/>
      <c r="B5" s="99"/>
      <c r="C5" s="100"/>
      <c r="D5" s="98"/>
      <c r="E5" s="7" t="s">
        <v>8</v>
      </c>
      <c r="F5" s="7" t="s">
        <v>9</v>
      </c>
      <c r="G5" s="7" t="s">
        <v>8</v>
      </c>
      <c r="H5" s="8" t="s">
        <v>9</v>
      </c>
      <c r="I5" s="103"/>
    </row>
    <row r="6" spans="1:9" ht="12.75" customHeight="1" hidden="1">
      <c r="A6" s="25"/>
      <c r="B6" s="29"/>
      <c r="C6" s="5"/>
      <c r="D6" s="18"/>
      <c r="E6" s="5"/>
      <c r="F6" s="5"/>
      <c r="G6" s="5"/>
      <c r="H6" s="5"/>
      <c r="I6" s="6"/>
    </row>
    <row r="7" spans="1:9" ht="27" customHeight="1">
      <c r="A7" s="94" t="s">
        <v>69</v>
      </c>
      <c r="B7" s="94"/>
      <c r="C7" s="94"/>
      <c r="D7" s="94"/>
      <c r="E7" s="94"/>
      <c r="F7" s="94"/>
      <c r="G7" s="94"/>
      <c r="H7" s="94"/>
      <c r="I7" s="94"/>
    </row>
    <row r="8" spans="1:9" ht="45" customHeight="1">
      <c r="A8" s="69">
        <v>1</v>
      </c>
      <c r="B8" s="71" t="s">
        <v>73</v>
      </c>
      <c r="C8" s="72" t="s">
        <v>71</v>
      </c>
      <c r="D8" s="82">
        <v>14</v>
      </c>
      <c r="E8" s="73">
        <v>860</v>
      </c>
      <c r="F8" s="67">
        <f>E8*D8</f>
        <v>12040</v>
      </c>
      <c r="G8" s="67">
        <v>1240</v>
      </c>
      <c r="H8" s="74">
        <f>G8*D8</f>
        <v>17360</v>
      </c>
      <c r="I8" s="7">
        <f>H8+F8</f>
        <v>29400</v>
      </c>
    </row>
    <row r="9" spans="1:9" ht="15" customHeight="1">
      <c r="A9" s="69">
        <v>2</v>
      </c>
      <c r="B9" s="34" t="s">
        <v>72</v>
      </c>
      <c r="C9" s="15" t="s">
        <v>68</v>
      </c>
      <c r="D9" s="83">
        <v>1</v>
      </c>
      <c r="E9" s="77">
        <v>13230</v>
      </c>
      <c r="F9" s="67">
        <f aca="true" t="shared" si="0" ref="F9:F14">E9*D9</f>
        <v>13230</v>
      </c>
      <c r="G9" s="67">
        <v>630</v>
      </c>
      <c r="H9" s="74">
        <f aca="true" t="shared" si="1" ref="H9:H15">G9*D9</f>
        <v>630</v>
      </c>
      <c r="I9" s="7">
        <f aca="true" t="shared" si="2" ref="I9:I15">H9+F9</f>
        <v>13860</v>
      </c>
    </row>
    <row r="10" spans="1:9" ht="16.5" customHeight="1">
      <c r="A10" s="78">
        <v>3</v>
      </c>
      <c r="B10" s="71" t="s">
        <v>70</v>
      </c>
      <c r="C10" s="55" t="s">
        <v>68</v>
      </c>
      <c r="D10" s="80">
        <v>4</v>
      </c>
      <c r="E10" s="76">
        <v>12400</v>
      </c>
      <c r="F10" s="67">
        <f t="shared" si="0"/>
        <v>49600</v>
      </c>
      <c r="G10" s="67">
        <v>124</v>
      </c>
      <c r="H10" s="74">
        <f t="shared" si="1"/>
        <v>496</v>
      </c>
      <c r="I10" s="7">
        <f t="shared" si="2"/>
        <v>50096</v>
      </c>
    </row>
    <row r="11" spans="1:9" ht="27.75" customHeight="1">
      <c r="A11" s="69">
        <v>4</v>
      </c>
      <c r="B11" s="34" t="s">
        <v>74</v>
      </c>
      <c r="C11" s="55" t="s">
        <v>66</v>
      </c>
      <c r="D11" s="75">
        <v>1.5</v>
      </c>
      <c r="E11" s="76">
        <v>50000</v>
      </c>
      <c r="F11" s="67">
        <f t="shared" si="0"/>
        <v>75000</v>
      </c>
      <c r="G11" s="67">
        <v>35000</v>
      </c>
      <c r="H11" s="74">
        <f t="shared" si="1"/>
        <v>52500</v>
      </c>
      <c r="I11" s="7">
        <f t="shared" si="2"/>
        <v>127500</v>
      </c>
    </row>
    <row r="12" spans="1:9" ht="45" customHeight="1">
      <c r="A12" s="69">
        <v>5</v>
      </c>
      <c r="B12" s="34" t="s">
        <v>77</v>
      </c>
      <c r="C12" s="55" t="s">
        <v>15</v>
      </c>
      <c r="D12" s="80">
        <v>5</v>
      </c>
      <c r="E12" s="76">
        <v>2450</v>
      </c>
      <c r="F12" s="67">
        <f t="shared" si="0"/>
        <v>12250</v>
      </c>
      <c r="G12" s="67">
        <v>2430</v>
      </c>
      <c r="H12" s="74">
        <f t="shared" si="1"/>
        <v>12150</v>
      </c>
      <c r="I12" s="7">
        <f t="shared" si="2"/>
        <v>24400</v>
      </c>
    </row>
    <row r="13" spans="1:9" ht="27.75" customHeight="1">
      <c r="A13" s="69">
        <v>6</v>
      </c>
      <c r="B13" s="34" t="s">
        <v>75</v>
      </c>
      <c r="C13" s="55" t="s">
        <v>71</v>
      </c>
      <c r="D13" s="80">
        <v>3</v>
      </c>
      <c r="E13" s="76">
        <v>380</v>
      </c>
      <c r="F13" s="67">
        <f t="shared" si="0"/>
        <v>1140</v>
      </c>
      <c r="G13" s="84">
        <v>1626.82</v>
      </c>
      <c r="H13" s="74">
        <f t="shared" si="1"/>
        <v>4880.46</v>
      </c>
      <c r="I13" s="7">
        <f t="shared" si="2"/>
        <v>6020.46</v>
      </c>
    </row>
    <row r="14" spans="1:9" ht="30" customHeight="1">
      <c r="A14" s="69">
        <v>7</v>
      </c>
      <c r="B14" s="79" t="s">
        <v>76</v>
      </c>
      <c r="C14" s="55" t="s">
        <v>68</v>
      </c>
      <c r="D14" s="80">
        <v>4</v>
      </c>
      <c r="E14" s="76">
        <v>12400</v>
      </c>
      <c r="F14" s="67">
        <f t="shared" si="0"/>
        <v>49600</v>
      </c>
      <c r="G14" s="67">
        <v>21400</v>
      </c>
      <c r="H14" s="74">
        <f t="shared" si="1"/>
        <v>85600</v>
      </c>
      <c r="I14" s="7">
        <f t="shared" si="2"/>
        <v>135200</v>
      </c>
    </row>
    <row r="15" spans="1:9" ht="27.75" customHeight="1">
      <c r="A15" s="69">
        <v>8</v>
      </c>
      <c r="B15" s="70" t="s">
        <v>67</v>
      </c>
      <c r="C15" s="15" t="s">
        <v>68</v>
      </c>
      <c r="D15" s="81">
        <v>7</v>
      </c>
      <c r="E15" s="68">
        <v>3800</v>
      </c>
      <c r="F15" s="67">
        <f>E15*D15</f>
        <v>26600</v>
      </c>
      <c r="G15" s="67">
        <v>0</v>
      </c>
      <c r="H15" s="74">
        <f t="shared" si="1"/>
        <v>0</v>
      </c>
      <c r="I15" s="7">
        <f t="shared" si="2"/>
        <v>26600</v>
      </c>
    </row>
    <row r="16" spans="1:9" ht="15" customHeight="1">
      <c r="A16" s="36"/>
      <c r="B16" s="31"/>
      <c r="C16" s="11"/>
      <c r="D16" s="19"/>
      <c r="E16" s="9"/>
      <c r="F16" s="93" t="s">
        <v>11</v>
      </c>
      <c r="G16" s="93"/>
      <c r="H16" s="10" t="s">
        <v>12</v>
      </c>
      <c r="I16" s="85">
        <f>SUM(F8:F15)</f>
        <v>239460</v>
      </c>
    </row>
    <row r="17" spans="1:9" ht="15" customHeight="1">
      <c r="A17" s="36"/>
      <c r="B17" s="32"/>
      <c r="C17" s="4"/>
      <c r="D17" s="20"/>
      <c r="E17" s="9"/>
      <c r="F17" s="93"/>
      <c r="G17" s="93"/>
      <c r="H17" s="10" t="s">
        <v>13</v>
      </c>
      <c r="I17" s="85">
        <f>SUM(H8:H15)</f>
        <v>173616.46000000002</v>
      </c>
    </row>
    <row r="18" spans="1:9" ht="15" customHeight="1">
      <c r="A18" s="36"/>
      <c r="B18" s="32"/>
      <c r="C18" s="4"/>
      <c r="D18" s="20"/>
      <c r="E18" s="9"/>
      <c r="F18" s="9"/>
      <c r="G18" s="9"/>
      <c r="H18" s="12" t="s">
        <v>14</v>
      </c>
      <c r="I18" s="85">
        <f>SUM(I16:I17)</f>
        <v>413076.46</v>
      </c>
    </row>
    <row r="19" spans="1:9" ht="22.5" customHeight="1">
      <c r="A19" s="92" t="s">
        <v>25</v>
      </c>
      <c r="B19" s="92"/>
      <c r="C19" s="92"/>
      <c r="D19" s="92"/>
      <c r="E19" s="92"/>
      <c r="F19" s="92"/>
      <c r="G19" s="92"/>
      <c r="H19" s="92"/>
      <c r="I19" s="92"/>
    </row>
    <row r="20" spans="1:9" ht="30" customHeight="1">
      <c r="A20" s="26">
        <v>1</v>
      </c>
      <c r="B20" s="30" t="s">
        <v>57</v>
      </c>
      <c r="C20" s="4" t="s">
        <v>10</v>
      </c>
      <c r="D20" s="43">
        <v>1</v>
      </c>
      <c r="E20" s="76">
        <v>89630</v>
      </c>
      <c r="F20" s="67">
        <f>E20*D20</f>
        <v>89630</v>
      </c>
      <c r="G20" s="67">
        <v>255320</v>
      </c>
      <c r="H20" s="74">
        <f>G20*D20</f>
        <v>255320</v>
      </c>
      <c r="I20" s="7">
        <f>H20+F20</f>
        <v>344950</v>
      </c>
    </row>
    <row r="21" spans="1:9" ht="15" customHeight="1">
      <c r="A21" s="26"/>
      <c r="B21" s="30" t="s">
        <v>49</v>
      </c>
      <c r="C21" s="4"/>
      <c r="D21" s="43"/>
      <c r="E21" s="66"/>
      <c r="F21" s="7"/>
      <c r="G21" s="7"/>
      <c r="H21" s="8"/>
      <c r="I21" s="7"/>
    </row>
    <row r="22" spans="1:9" ht="15" customHeight="1">
      <c r="A22" s="26"/>
      <c r="B22" s="30" t="s">
        <v>47</v>
      </c>
      <c r="C22" s="4"/>
      <c r="D22" s="43"/>
      <c r="E22" s="66"/>
      <c r="F22" s="7"/>
      <c r="G22" s="7"/>
      <c r="H22" s="8"/>
      <c r="I22" s="7"/>
    </row>
    <row r="23" spans="1:9" ht="15" customHeight="1">
      <c r="A23" s="26"/>
      <c r="B23" s="30" t="s">
        <v>48</v>
      </c>
      <c r="C23" s="4"/>
      <c r="D23" s="43"/>
      <c r="E23" s="66"/>
      <c r="F23" s="7"/>
      <c r="G23" s="7"/>
      <c r="H23" s="8"/>
      <c r="I23" s="7"/>
    </row>
    <row r="24" spans="1:9" ht="15" customHeight="1">
      <c r="A24" s="26"/>
      <c r="B24" s="30" t="s">
        <v>59</v>
      </c>
      <c r="C24" s="4"/>
      <c r="D24" s="43"/>
      <c r="E24" s="66"/>
      <c r="F24" s="7"/>
      <c r="G24" s="7"/>
      <c r="H24" s="8"/>
      <c r="I24" s="7"/>
    </row>
    <row r="25" spans="1:9" ht="15" customHeight="1">
      <c r="A25" s="26"/>
      <c r="B25" s="30" t="s">
        <v>50</v>
      </c>
      <c r="C25" s="4"/>
      <c r="D25" s="43"/>
      <c r="E25" s="66"/>
      <c r="F25" s="7"/>
      <c r="G25" s="7"/>
      <c r="H25" s="8"/>
      <c r="I25" s="7"/>
    </row>
    <row r="26" spans="1:9" ht="15" customHeight="1">
      <c r="A26" s="26"/>
      <c r="B26" s="30" t="s">
        <v>51</v>
      </c>
      <c r="C26" s="4"/>
      <c r="D26" s="43"/>
      <c r="E26" s="66"/>
      <c r="F26" s="7"/>
      <c r="G26" s="7"/>
      <c r="H26" s="8"/>
      <c r="I26" s="7"/>
    </row>
    <row r="27" spans="1:9" ht="15" customHeight="1">
      <c r="A27" s="26"/>
      <c r="B27" s="30" t="s">
        <v>62</v>
      </c>
      <c r="C27" s="4"/>
      <c r="D27" s="43"/>
      <c r="E27" s="66"/>
      <c r="F27" s="7"/>
      <c r="G27" s="7"/>
      <c r="H27" s="8"/>
      <c r="I27" s="7"/>
    </row>
    <row r="28" spans="1:9" ht="15" customHeight="1">
      <c r="A28" s="26"/>
      <c r="B28" s="30" t="s">
        <v>56</v>
      </c>
      <c r="C28" s="4"/>
      <c r="D28" s="43"/>
      <c r="E28" s="66"/>
      <c r="F28" s="7"/>
      <c r="G28" s="7"/>
      <c r="H28" s="8"/>
      <c r="I28" s="7"/>
    </row>
    <row r="29" spans="1:9" ht="15" customHeight="1">
      <c r="A29" s="26"/>
      <c r="B29" s="30" t="s">
        <v>55</v>
      </c>
      <c r="C29" s="4"/>
      <c r="D29" s="43"/>
      <c r="E29" s="66"/>
      <c r="F29" s="7"/>
      <c r="G29" s="7"/>
      <c r="H29" s="8"/>
      <c r="I29" s="7"/>
    </row>
    <row r="30" spans="1:9" ht="15" customHeight="1">
      <c r="A30" s="26"/>
      <c r="B30" s="30" t="s">
        <v>54</v>
      </c>
      <c r="C30" s="4"/>
      <c r="D30" s="43"/>
      <c r="E30" s="66"/>
      <c r="F30" s="7"/>
      <c r="G30" s="7"/>
      <c r="H30" s="8"/>
      <c r="I30" s="7"/>
    </row>
    <row r="31" spans="1:9" ht="15" customHeight="1">
      <c r="A31" s="26"/>
      <c r="B31" s="30" t="s">
        <v>53</v>
      </c>
      <c r="C31" s="4"/>
      <c r="D31" s="43"/>
      <c r="E31" s="66"/>
      <c r="F31" s="7"/>
      <c r="G31" s="7"/>
      <c r="H31" s="8"/>
      <c r="I31" s="7"/>
    </row>
    <row r="32" spans="1:9" ht="15" customHeight="1">
      <c r="A32" s="26"/>
      <c r="B32" s="30" t="s">
        <v>52</v>
      </c>
      <c r="C32" s="4"/>
      <c r="D32" s="43"/>
      <c r="E32" s="66"/>
      <c r="F32" s="7"/>
      <c r="G32" s="7"/>
      <c r="H32" s="8"/>
      <c r="I32" s="7"/>
    </row>
    <row r="33" spans="1:9" ht="15" customHeight="1">
      <c r="A33" s="26"/>
      <c r="B33" s="30" t="s">
        <v>58</v>
      </c>
      <c r="C33" s="4"/>
      <c r="D33" s="43"/>
      <c r="E33" s="66"/>
      <c r="F33" s="7"/>
      <c r="G33" s="7"/>
      <c r="H33" s="8"/>
      <c r="I33" s="7"/>
    </row>
    <row r="34" spans="1:9" ht="45" customHeight="1">
      <c r="A34" s="26">
        <v>2</v>
      </c>
      <c r="B34" s="30" t="s">
        <v>63</v>
      </c>
      <c r="C34" s="4" t="s">
        <v>10</v>
      </c>
      <c r="D34" s="43">
        <v>1</v>
      </c>
      <c r="E34" s="76">
        <v>12450</v>
      </c>
      <c r="F34" s="67">
        <f>E34*D34</f>
        <v>12450</v>
      </c>
      <c r="G34" s="67">
        <v>21450</v>
      </c>
      <c r="H34" s="74">
        <f>G34*D34</f>
        <v>21450</v>
      </c>
      <c r="I34" s="7">
        <f>H34+F34</f>
        <v>33900</v>
      </c>
    </row>
    <row r="35" spans="1:9" ht="15" customHeight="1">
      <c r="A35" s="26"/>
      <c r="B35" s="30" t="s">
        <v>48</v>
      </c>
      <c r="C35" s="4"/>
      <c r="D35" s="43"/>
      <c r="E35" s="66"/>
      <c r="F35" s="7"/>
      <c r="G35" s="7"/>
      <c r="H35" s="8"/>
      <c r="I35" s="7"/>
    </row>
    <row r="36" spans="1:9" ht="15" customHeight="1">
      <c r="A36" s="26"/>
      <c r="B36" s="30" t="s">
        <v>60</v>
      </c>
      <c r="C36" s="4"/>
      <c r="D36" s="43"/>
      <c r="E36" s="66"/>
      <c r="F36" s="7"/>
      <c r="G36" s="7"/>
      <c r="H36" s="8"/>
      <c r="I36" s="7"/>
    </row>
    <row r="37" spans="1:9" ht="15" customHeight="1">
      <c r="A37" s="26"/>
      <c r="B37" s="30" t="s">
        <v>61</v>
      </c>
      <c r="C37" s="4"/>
      <c r="D37" s="43"/>
      <c r="E37" s="66"/>
      <c r="F37" s="7"/>
      <c r="G37" s="7"/>
      <c r="H37" s="8"/>
      <c r="I37" s="7"/>
    </row>
    <row r="38" spans="1:9" ht="15" customHeight="1">
      <c r="A38" s="26"/>
      <c r="B38" s="30" t="s">
        <v>64</v>
      </c>
      <c r="C38" s="4"/>
      <c r="D38" s="43"/>
      <c r="E38" s="66"/>
      <c r="F38" s="7"/>
      <c r="G38" s="7"/>
      <c r="H38" s="8"/>
      <c r="I38" s="7"/>
    </row>
    <row r="39" spans="1:9" ht="30" customHeight="1">
      <c r="A39" s="26">
        <v>3</v>
      </c>
      <c r="B39" s="30" t="s">
        <v>31</v>
      </c>
      <c r="C39" s="4" t="s">
        <v>20</v>
      </c>
      <c r="D39" s="43">
        <v>1</v>
      </c>
      <c r="E39" s="76">
        <v>6760</v>
      </c>
      <c r="F39" s="67">
        <f aca="true" t="shared" si="3" ref="F39:F44">E39*D39</f>
        <v>6760</v>
      </c>
      <c r="G39" s="67">
        <v>5680</v>
      </c>
      <c r="H39" s="74">
        <f aca="true" t="shared" si="4" ref="H39:H44">G39*D39</f>
        <v>5680</v>
      </c>
      <c r="I39" s="7">
        <f aca="true" t="shared" si="5" ref="I39:I44">H39+F39</f>
        <v>12440</v>
      </c>
    </row>
    <row r="40" spans="1:9" ht="15" customHeight="1">
      <c r="A40" s="26">
        <v>4</v>
      </c>
      <c r="B40" s="30" t="s">
        <v>38</v>
      </c>
      <c r="C40" s="4" t="s">
        <v>10</v>
      </c>
      <c r="D40" s="43">
        <v>1</v>
      </c>
      <c r="E40" s="76">
        <v>890</v>
      </c>
      <c r="F40" s="67">
        <f t="shared" si="3"/>
        <v>890</v>
      </c>
      <c r="G40" s="67">
        <v>1763</v>
      </c>
      <c r="H40" s="74">
        <f t="shared" si="4"/>
        <v>1763</v>
      </c>
      <c r="I40" s="7">
        <f t="shared" si="5"/>
        <v>2653</v>
      </c>
    </row>
    <row r="41" spans="1:9" ht="15" customHeight="1">
      <c r="A41" s="26">
        <v>5</v>
      </c>
      <c r="B41" s="30" t="s">
        <v>40</v>
      </c>
      <c r="C41" s="4" t="s">
        <v>10</v>
      </c>
      <c r="D41" s="43">
        <v>1</v>
      </c>
      <c r="E41" s="76">
        <v>7890</v>
      </c>
      <c r="F41" s="67">
        <f t="shared" si="3"/>
        <v>7890</v>
      </c>
      <c r="G41" s="67">
        <v>51420</v>
      </c>
      <c r="H41" s="74">
        <f t="shared" si="4"/>
        <v>51420</v>
      </c>
      <c r="I41" s="7">
        <f t="shared" si="5"/>
        <v>59310</v>
      </c>
    </row>
    <row r="42" spans="1:9" ht="15" customHeight="1">
      <c r="A42" s="26">
        <v>6</v>
      </c>
      <c r="B42" s="30" t="s">
        <v>39</v>
      </c>
      <c r="C42" s="4" t="s">
        <v>10</v>
      </c>
      <c r="D42" s="43">
        <v>1</v>
      </c>
      <c r="E42" s="76">
        <v>12463</v>
      </c>
      <c r="F42" s="67">
        <f t="shared" si="3"/>
        <v>12463</v>
      </c>
      <c r="G42" s="67">
        <v>21450</v>
      </c>
      <c r="H42" s="74">
        <f t="shared" si="4"/>
        <v>21450</v>
      </c>
      <c r="I42" s="7">
        <f t="shared" si="5"/>
        <v>33913</v>
      </c>
    </row>
    <row r="43" spans="1:9" ht="30.75" customHeight="1">
      <c r="A43" s="26">
        <v>7</v>
      </c>
      <c r="B43" s="30" t="s">
        <v>41</v>
      </c>
      <c r="C43" s="4" t="s">
        <v>10</v>
      </c>
      <c r="D43" s="43">
        <v>1</v>
      </c>
      <c r="E43" s="76">
        <v>12450</v>
      </c>
      <c r="F43" s="67">
        <f t="shared" si="3"/>
        <v>12450</v>
      </c>
      <c r="G43" s="67">
        <v>27960</v>
      </c>
      <c r="H43" s="74">
        <f t="shared" si="4"/>
        <v>27960</v>
      </c>
      <c r="I43" s="7">
        <f t="shared" si="5"/>
        <v>40410</v>
      </c>
    </row>
    <row r="44" spans="1:9" ht="15" customHeight="1">
      <c r="A44" s="26">
        <v>8</v>
      </c>
      <c r="B44" s="62" t="s">
        <v>45</v>
      </c>
      <c r="C44" s="63" t="s">
        <v>16</v>
      </c>
      <c r="D44" s="64">
        <v>2</v>
      </c>
      <c r="E44" s="76">
        <v>17893</v>
      </c>
      <c r="F44" s="67">
        <f t="shared" si="3"/>
        <v>35786</v>
      </c>
      <c r="G44" s="67">
        <v>7850</v>
      </c>
      <c r="H44" s="74">
        <f t="shared" si="4"/>
        <v>15700</v>
      </c>
      <c r="I44" s="7">
        <f t="shared" si="5"/>
        <v>51486</v>
      </c>
    </row>
    <row r="45" spans="1:9" ht="15" customHeight="1">
      <c r="A45" s="36"/>
      <c r="B45" s="31"/>
      <c r="C45" s="11"/>
      <c r="D45" s="19"/>
      <c r="E45" s="9"/>
      <c r="F45" s="93" t="s">
        <v>11</v>
      </c>
      <c r="G45" s="93"/>
      <c r="H45" s="10" t="s">
        <v>12</v>
      </c>
      <c r="I45" s="85">
        <f>SUM(F20:F44)</f>
        <v>178319</v>
      </c>
    </row>
    <row r="46" spans="1:9" ht="15" customHeight="1">
      <c r="A46" s="36"/>
      <c r="B46" s="32"/>
      <c r="C46" s="4"/>
      <c r="D46" s="20"/>
      <c r="E46" s="9"/>
      <c r="F46" s="93"/>
      <c r="G46" s="93"/>
      <c r="H46" s="10" t="s">
        <v>13</v>
      </c>
      <c r="I46" s="85">
        <f>SUM(H20:H44)</f>
        <v>400743</v>
      </c>
    </row>
    <row r="47" spans="1:9" ht="15" customHeight="1">
      <c r="A47" s="36"/>
      <c r="B47" s="32"/>
      <c r="C47" s="4"/>
      <c r="D47" s="20"/>
      <c r="E47" s="9"/>
      <c r="F47" s="9"/>
      <c r="G47" s="9"/>
      <c r="H47" s="12" t="s">
        <v>14</v>
      </c>
      <c r="I47" s="85">
        <f>SUM(I45:I46)</f>
        <v>579062</v>
      </c>
    </row>
    <row r="48" spans="1:9" ht="26.25" customHeight="1">
      <c r="A48" s="92" t="s">
        <v>21</v>
      </c>
      <c r="B48" s="92"/>
      <c r="C48" s="92"/>
      <c r="D48" s="92"/>
      <c r="E48" s="92"/>
      <c r="F48" s="92"/>
      <c r="G48" s="92"/>
      <c r="H48" s="92"/>
      <c r="I48" s="92"/>
    </row>
    <row r="49" spans="1:9" ht="30" customHeight="1">
      <c r="A49" s="36">
        <v>1</v>
      </c>
      <c r="B49" s="34" t="s">
        <v>34</v>
      </c>
      <c r="C49" s="15" t="s">
        <v>16</v>
      </c>
      <c r="D49" s="21">
        <v>100</v>
      </c>
      <c r="E49" s="76">
        <v>1080</v>
      </c>
      <c r="F49" s="67">
        <f aca="true" t="shared" si="6" ref="F49:F59">E49*D49</f>
        <v>108000</v>
      </c>
      <c r="G49" s="67">
        <v>1370</v>
      </c>
      <c r="H49" s="74">
        <f aca="true" t="shared" si="7" ref="H49:H59">G49*D49</f>
        <v>137000</v>
      </c>
      <c r="I49" s="7">
        <f aca="true" t="shared" si="8" ref="I49:I59">H49+F49</f>
        <v>245000</v>
      </c>
    </row>
    <row r="50" spans="1:9" ht="30" customHeight="1">
      <c r="A50" s="36">
        <v>2</v>
      </c>
      <c r="B50" s="34" t="s">
        <v>35</v>
      </c>
      <c r="C50" s="15" t="s">
        <v>16</v>
      </c>
      <c r="D50" s="21">
        <v>25</v>
      </c>
      <c r="E50" s="76">
        <v>163</v>
      </c>
      <c r="F50" s="67">
        <f t="shared" si="6"/>
        <v>4075</v>
      </c>
      <c r="G50" s="67">
        <v>320</v>
      </c>
      <c r="H50" s="74">
        <f t="shared" si="7"/>
        <v>8000</v>
      </c>
      <c r="I50" s="7">
        <f t="shared" si="8"/>
        <v>12075</v>
      </c>
    </row>
    <row r="51" spans="1:9" ht="15" customHeight="1">
      <c r="A51" s="36">
        <v>3</v>
      </c>
      <c r="B51" s="52" t="s">
        <v>22</v>
      </c>
      <c r="C51" s="37" t="s">
        <v>15</v>
      </c>
      <c r="D51" s="38">
        <v>90</v>
      </c>
      <c r="E51" s="76">
        <v>245</v>
      </c>
      <c r="F51" s="67">
        <f t="shared" si="6"/>
        <v>22050</v>
      </c>
      <c r="G51" s="67">
        <v>495</v>
      </c>
      <c r="H51" s="74">
        <f t="shared" si="7"/>
        <v>44550</v>
      </c>
      <c r="I51" s="7">
        <f t="shared" si="8"/>
        <v>66600</v>
      </c>
    </row>
    <row r="52" spans="1:9" ht="30" customHeight="1">
      <c r="A52" s="36">
        <v>4</v>
      </c>
      <c r="B52" s="35" t="s">
        <v>43</v>
      </c>
      <c r="C52" s="23" t="s">
        <v>16</v>
      </c>
      <c r="D52" s="60">
        <v>90</v>
      </c>
      <c r="E52" s="76">
        <v>260</v>
      </c>
      <c r="F52" s="67">
        <f t="shared" si="6"/>
        <v>23400</v>
      </c>
      <c r="G52" s="67">
        <v>620</v>
      </c>
      <c r="H52" s="74">
        <f t="shared" si="7"/>
        <v>55800</v>
      </c>
      <c r="I52" s="7">
        <f t="shared" si="8"/>
        <v>79200</v>
      </c>
    </row>
    <row r="53" spans="1:9" ht="15" customHeight="1">
      <c r="A53" s="36">
        <v>5</v>
      </c>
      <c r="B53" s="35" t="s">
        <v>32</v>
      </c>
      <c r="C53" s="23" t="s">
        <v>16</v>
      </c>
      <c r="D53" s="60">
        <v>3</v>
      </c>
      <c r="E53" s="76">
        <v>260</v>
      </c>
      <c r="F53" s="67">
        <f t="shared" si="6"/>
        <v>780</v>
      </c>
      <c r="G53" s="67">
        <v>730</v>
      </c>
      <c r="H53" s="74">
        <f t="shared" si="7"/>
        <v>2190</v>
      </c>
      <c r="I53" s="7">
        <f t="shared" si="8"/>
        <v>2970</v>
      </c>
    </row>
    <row r="54" spans="1:9" ht="30" customHeight="1">
      <c r="A54" s="36">
        <v>6</v>
      </c>
      <c r="B54" s="34" t="s">
        <v>36</v>
      </c>
      <c r="C54" s="23" t="s">
        <v>16</v>
      </c>
      <c r="D54" s="60">
        <v>50</v>
      </c>
      <c r="E54" s="76">
        <v>980</v>
      </c>
      <c r="F54" s="67">
        <f t="shared" si="6"/>
        <v>49000</v>
      </c>
      <c r="G54" s="67">
        <v>1370</v>
      </c>
      <c r="H54" s="74">
        <f t="shared" si="7"/>
        <v>68500</v>
      </c>
      <c r="I54" s="7">
        <f t="shared" si="8"/>
        <v>117500</v>
      </c>
    </row>
    <row r="55" spans="1:9" ht="15" customHeight="1">
      <c r="A55" s="36">
        <v>7</v>
      </c>
      <c r="B55" s="40" t="s">
        <v>33</v>
      </c>
      <c r="C55" s="37" t="s">
        <v>15</v>
      </c>
      <c r="D55" s="38">
        <v>2</v>
      </c>
      <c r="E55" s="76">
        <v>863</v>
      </c>
      <c r="F55" s="67">
        <f t="shared" si="6"/>
        <v>1726</v>
      </c>
      <c r="G55" s="67">
        <v>1980</v>
      </c>
      <c r="H55" s="74">
        <f t="shared" si="7"/>
        <v>3960</v>
      </c>
      <c r="I55" s="7">
        <f t="shared" si="8"/>
        <v>5686</v>
      </c>
    </row>
    <row r="56" spans="1:9" ht="21" customHeight="1">
      <c r="A56" s="36">
        <v>8</v>
      </c>
      <c r="B56" s="65" t="s">
        <v>23</v>
      </c>
      <c r="C56" s="39" t="s">
        <v>15</v>
      </c>
      <c r="D56" s="38">
        <v>2</v>
      </c>
      <c r="E56" s="76">
        <v>2450</v>
      </c>
      <c r="F56" s="67">
        <f t="shared" si="6"/>
        <v>4900</v>
      </c>
      <c r="G56" s="67">
        <v>2430</v>
      </c>
      <c r="H56" s="74">
        <f t="shared" si="7"/>
        <v>4860</v>
      </c>
      <c r="I56" s="7">
        <f t="shared" si="8"/>
        <v>9760</v>
      </c>
    </row>
    <row r="57" spans="1:9" ht="30" customHeight="1">
      <c r="A57" s="36">
        <v>9</v>
      </c>
      <c r="B57" s="54" t="s">
        <v>26</v>
      </c>
      <c r="C57" s="55" t="s">
        <v>15</v>
      </c>
      <c r="D57" s="56">
        <v>2</v>
      </c>
      <c r="E57" s="76">
        <v>4900</v>
      </c>
      <c r="F57" s="67">
        <f t="shared" si="6"/>
        <v>9800</v>
      </c>
      <c r="G57" s="67">
        <v>5860</v>
      </c>
      <c r="H57" s="74">
        <f t="shared" si="7"/>
        <v>11720</v>
      </c>
      <c r="I57" s="7">
        <f t="shared" si="8"/>
        <v>21520</v>
      </c>
    </row>
    <row r="58" spans="1:9" ht="15" customHeight="1">
      <c r="A58" s="36">
        <v>10</v>
      </c>
      <c r="B58" s="54" t="s">
        <v>37</v>
      </c>
      <c r="C58" s="55" t="s">
        <v>15</v>
      </c>
      <c r="D58" s="56">
        <v>2</v>
      </c>
      <c r="E58" s="76">
        <v>4900</v>
      </c>
      <c r="F58" s="67">
        <f t="shared" si="6"/>
        <v>9800</v>
      </c>
      <c r="G58" s="67">
        <v>5860</v>
      </c>
      <c r="H58" s="74">
        <f t="shared" si="7"/>
        <v>11720</v>
      </c>
      <c r="I58" s="7">
        <f t="shared" si="8"/>
        <v>21520</v>
      </c>
    </row>
    <row r="59" spans="1:9" ht="30" customHeight="1">
      <c r="A59" s="36">
        <v>11</v>
      </c>
      <c r="B59" s="40" t="s">
        <v>44</v>
      </c>
      <c r="C59" s="15" t="s">
        <v>16</v>
      </c>
      <c r="D59" s="21">
        <v>50</v>
      </c>
      <c r="E59" s="76">
        <v>186</v>
      </c>
      <c r="F59" s="67">
        <f t="shared" si="6"/>
        <v>9300</v>
      </c>
      <c r="G59" s="67">
        <v>1250</v>
      </c>
      <c r="H59" s="74">
        <f t="shared" si="7"/>
        <v>62500</v>
      </c>
      <c r="I59" s="7">
        <f t="shared" si="8"/>
        <v>71800</v>
      </c>
    </row>
    <row r="60" spans="1:9" ht="15">
      <c r="A60" s="36"/>
      <c r="B60" s="31"/>
      <c r="C60" s="11"/>
      <c r="D60" s="19"/>
      <c r="E60" s="9"/>
      <c r="F60" s="93" t="s">
        <v>11</v>
      </c>
      <c r="G60" s="93"/>
      <c r="H60" s="10" t="s">
        <v>12</v>
      </c>
      <c r="I60" s="85">
        <f>SUM(F49:F59)</f>
        <v>242831</v>
      </c>
    </row>
    <row r="61" spans="1:9" ht="15">
      <c r="A61" s="36"/>
      <c r="B61" s="32"/>
      <c r="C61" s="4"/>
      <c r="D61" s="20"/>
      <c r="E61" s="9"/>
      <c r="F61" s="93"/>
      <c r="G61" s="93"/>
      <c r="H61" s="10" t="s">
        <v>13</v>
      </c>
      <c r="I61" s="85">
        <f>SUM(H49:H59)</f>
        <v>410800</v>
      </c>
    </row>
    <row r="62" spans="1:9" ht="15">
      <c r="A62" s="36"/>
      <c r="B62" s="32"/>
      <c r="C62" s="4"/>
      <c r="D62" s="20"/>
      <c r="E62" s="9"/>
      <c r="F62" s="9"/>
      <c r="G62" s="9"/>
      <c r="H62" s="12" t="s">
        <v>14</v>
      </c>
      <c r="I62" s="85">
        <f>SUM(I60:I61)</f>
        <v>653631</v>
      </c>
    </row>
    <row r="63" spans="1:9" ht="31.5" customHeight="1">
      <c r="A63" s="92" t="s">
        <v>24</v>
      </c>
      <c r="B63" s="92"/>
      <c r="C63" s="92"/>
      <c r="D63" s="92"/>
      <c r="E63" s="92"/>
      <c r="F63" s="92"/>
      <c r="G63" s="92"/>
      <c r="H63" s="92"/>
      <c r="I63" s="92"/>
    </row>
    <row r="64" spans="1:9" ht="15" customHeight="1">
      <c r="A64" s="61">
        <v>1</v>
      </c>
      <c r="B64" s="62" t="s">
        <v>42</v>
      </c>
      <c r="C64" s="63" t="s">
        <v>16</v>
      </c>
      <c r="D64" s="64">
        <v>2</v>
      </c>
      <c r="E64" s="76">
        <v>17893</v>
      </c>
      <c r="F64" s="67">
        <f>E64*D64</f>
        <v>35786</v>
      </c>
      <c r="G64" s="67">
        <v>7850</v>
      </c>
      <c r="H64" s="74">
        <f>G64*D64</f>
        <v>15700</v>
      </c>
      <c r="I64" s="7">
        <f>H64+F64</f>
        <v>51486</v>
      </c>
    </row>
    <row r="65" spans="1:9" ht="15" customHeight="1">
      <c r="A65" s="59">
        <v>2</v>
      </c>
      <c r="B65" s="54" t="s">
        <v>46</v>
      </c>
      <c r="C65" s="55" t="s">
        <v>20</v>
      </c>
      <c r="D65" s="56">
        <v>1</v>
      </c>
      <c r="E65" s="76">
        <v>5400</v>
      </c>
      <c r="F65" s="67">
        <f>E65*D65</f>
        <v>5400</v>
      </c>
      <c r="G65" s="67">
        <v>15410</v>
      </c>
      <c r="H65" s="74">
        <f>G65*D65</f>
        <v>15410</v>
      </c>
      <c r="I65" s="7">
        <f>H65+F65</f>
        <v>20810</v>
      </c>
    </row>
    <row r="66" spans="1:9" ht="12.75" customHeight="1">
      <c r="A66" s="53"/>
      <c r="B66" s="44"/>
      <c r="C66" s="55"/>
      <c r="D66" s="56"/>
      <c r="E66" s="57"/>
      <c r="F66" s="105" t="s">
        <v>11</v>
      </c>
      <c r="G66" s="106"/>
      <c r="H66" s="58" t="s">
        <v>12</v>
      </c>
      <c r="I66" s="85">
        <f>SUM(F64:F65)</f>
        <v>41186</v>
      </c>
    </row>
    <row r="67" spans="1:9" ht="12.75" customHeight="1">
      <c r="A67" s="39"/>
      <c r="C67" s="15"/>
      <c r="D67" s="38"/>
      <c r="E67" s="41"/>
      <c r="F67" s="104"/>
      <c r="G67" s="93"/>
      <c r="H67" s="10" t="s">
        <v>13</v>
      </c>
      <c r="I67" s="85">
        <f>SUM(H64:H65)</f>
        <v>31110</v>
      </c>
    </row>
    <row r="68" spans="1:9" ht="15" customHeight="1">
      <c r="A68" s="39"/>
      <c r="B68" s="44"/>
      <c r="C68" s="15"/>
      <c r="D68" s="38"/>
      <c r="E68" s="41"/>
      <c r="F68" s="14"/>
      <c r="G68" s="9"/>
      <c r="H68" s="12" t="s">
        <v>14</v>
      </c>
      <c r="I68" s="85">
        <f>SUM(I66:I67)</f>
        <v>72296</v>
      </c>
    </row>
    <row r="69" spans="1:9" ht="15.75" customHeight="1">
      <c r="A69" s="92" t="s">
        <v>27</v>
      </c>
      <c r="B69" s="92"/>
      <c r="C69" s="92"/>
      <c r="D69" s="92"/>
      <c r="E69" s="92"/>
      <c r="F69" s="92"/>
      <c r="G69" s="92"/>
      <c r="H69" s="92"/>
      <c r="I69" s="92"/>
    </row>
    <row r="70" spans="1:9" ht="15.75" customHeight="1">
      <c r="A70" s="107" t="s">
        <v>28</v>
      </c>
      <c r="B70" s="108"/>
      <c r="C70" s="108"/>
      <c r="D70" s="108"/>
      <c r="E70" s="108"/>
      <c r="F70" s="108"/>
      <c r="G70" s="108"/>
      <c r="H70" s="108"/>
      <c r="I70" s="109"/>
    </row>
    <row r="71" spans="1:9" s="27" customFormat="1" ht="16.5" customHeight="1">
      <c r="A71" s="107" t="s">
        <v>29</v>
      </c>
      <c r="B71" s="108" t="s">
        <v>17</v>
      </c>
      <c r="C71" s="108" t="s">
        <v>15</v>
      </c>
      <c r="D71" s="108">
        <v>54</v>
      </c>
      <c r="E71" s="108"/>
      <c r="F71" s="108"/>
      <c r="G71" s="108"/>
      <c r="H71" s="108"/>
      <c r="I71" s="109"/>
    </row>
    <row r="72" spans="1:9" s="22" customFormat="1" ht="16.5" customHeight="1">
      <c r="A72" s="107" t="s">
        <v>30</v>
      </c>
      <c r="B72" s="108" t="s">
        <v>18</v>
      </c>
      <c r="C72" s="108" t="s">
        <v>15</v>
      </c>
      <c r="D72" s="108">
        <v>54</v>
      </c>
      <c r="E72" s="108"/>
      <c r="F72" s="108"/>
      <c r="G72" s="108"/>
      <c r="H72" s="108"/>
      <c r="I72" s="109"/>
    </row>
    <row r="73" spans="1:9" ht="15">
      <c r="A73" s="36"/>
      <c r="B73" s="31"/>
      <c r="C73" s="11"/>
      <c r="D73" s="19"/>
      <c r="E73" s="9"/>
      <c r="F73" s="93" t="s">
        <v>11</v>
      </c>
      <c r="G73" s="93"/>
      <c r="H73" s="10" t="s">
        <v>12</v>
      </c>
      <c r="I73" s="85">
        <v>146253</v>
      </c>
    </row>
    <row r="74" spans="1:9" ht="15">
      <c r="A74" s="36"/>
      <c r="B74" s="32"/>
      <c r="C74" s="4"/>
      <c r="D74" s="20"/>
      <c r="E74" s="9"/>
      <c r="F74" s="93"/>
      <c r="G74" s="93"/>
      <c r="H74" s="10" t="s">
        <v>13</v>
      </c>
      <c r="I74" s="85">
        <v>89630</v>
      </c>
    </row>
    <row r="75" spans="1:9" ht="15">
      <c r="A75" s="45"/>
      <c r="B75" s="42"/>
      <c r="C75" s="13"/>
      <c r="D75" s="46"/>
      <c r="E75" s="47"/>
      <c r="F75" s="9"/>
      <c r="G75" s="9"/>
      <c r="H75" s="12" t="s">
        <v>14</v>
      </c>
      <c r="I75" s="85">
        <f>SUM(I73:I74)</f>
        <v>235883</v>
      </c>
    </row>
    <row r="76" spans="1:9" ht="15.75" customHeight="1">
      <c r="A76" s="39"/>
      <c r="B76" s="33"/>
      <c r="C76" s="15"/>
      <c r="D76" s="39"/>
      <c r="E76" s="15"/>
      <c r="F76" s="104" t="s">
        <v>19</v>
      </c>
      <c r="G76" s="93"/>
      <c r="H76" s="10" t="s">
        <v>12</v>
      </c>
      <c r="I76" s="85">
        <f>I16+I45+I60+I66+I73</f>
        <v>848049</v>
      </c>
    </row>
    <row r="77" spans="1:9" ht="15" customHeight="1">
      <c r="A77" s="48"/>
      <c r="B77" s="49"/>
      <c r="C77" s="50"/>
      <c r="D77" s="51"/>
      <c r="E77" s="50"/>
      <c r="F77" s="104"/>
      <c r="G77" s="93"/>
      <c r="H77" s="10" t="s">
        <v>13</v>
      </c>
      <c r="I77" s="85">
        <f>I17+I46+I61+I67+I74</f>
        <v>1105899.46</v>
      </c>
    </row>
    <row r="78" spans="1:9" ht="15" customHeight="1">
      <c r="A78" s="48"/>
      <c r="B78" s="33"/>
      <c r="C78" s="50"/>
      <c r="D78" s="51"/>
      <c r="E78" s="50"/>
      <c r="F78" s="14"/>
      <c r="G78" s="9"/>
      <c r="H78" s="12" t="s">
        <v>14</v>
      </c>
      <c r="I78" s="85">
        <f>SUM(I76:I77)</f>
        <v>1953948.46</v>
      </c>
    </row>
    <row r="79" spans="7:9" ht="29.25" customHeight="1">
      <c r="G79" s="86" t="s">
        <v>78</v>
      </c>
      <c r="H79" s="87">
        <v>0.03</v>
      </c>
      <c r="I79" s="88">
        <f>I78*H79</f>
        <v>58618.453799999996</v>
      </c>
    </row>
    <row r="80" spans="7:9" ht="3.75" customHeight="1" hidden="1">
      <c r="G80" s="50"/>
      <c r="H80" s="50"/>
      <c r="I80" s="50"/>
    </row>
    <row r="81" spans="2:9" ht="22.5" customHeight="1">
      <c r="B81" s="89" t="s">
        <v>81</v>
      </c>
      <c r="C81" s="89"/>
      <c r="D81" s="89"/>
      <c r="E81" s="89"/>
      <c r="G81" s="50"/>
      <c r="H81" s="90" t="s">
        <v>80</v>
      </c>
      <c r="I81" s="91">
        <f>I78-I79</f>
        <v>1895330.0062</v>
      </c>
    </row>
    <row r="82" spans="2:5" ht="21" customHeight="1">
      <c r="B82" s="89" t="s">
        <v>79</v>
      </c>
      <c r="C82" s="89"/>
      <c r="D82" s="89"/>
      <c r="E82" s="89"/>
    </row>
    <row r="83" ht="21" customHeight="1"/>
    <row r="84" ht="23.25" customHeight="1">
      <c r="I84" s="110"/>
    </row>
    <row r="85" ht="54" customHeight="1">
      <c r="I85" s="110"/>
    </row>
    <row r="86" ht="28.5" customHeight="1"/>
    <row r="87" ht="76.5" customHeight="1" hidden="1"/>
    <row r="88" ht="33.75" customHeight="1" hidden="1"/>
    <row r="89" ht="12.75" customHeight="1"/>
  </sheetData>
  <sheetProtection selectLockedCells="1" selectUnlockedCells="1"/>
  <mergeCells count="23">
    <mergeCell ref="F73:G74"/>
    <mergeCell ref="F76:G77"/>
    <mergeCell ref="A63:I63"/>
    <mergeCell ref="F66:G67"/>
    <mergeCell ref="A69:I69"/>
    <mergeCell ref="A70:I70"/>
    <mergeCell ref="A71:I71"/>
    <mergeCell ref="A72:I72"/>
    <mergeCell ref="A2:I2"/>
    <mergeCell ref="A3:I3"/>
    <mergeCell ref="A4:A5"/>
    <mergeCell ref="B4:B5"/>
    <mergeCell ref="C4:C5"/>
    <mergeCell ref="D4:D5"/>
    <mergeCell ref="E4:F4"/>
    <mergeCell ref="G4:H4"/>
    <mergeCell ref="I4:I5"/>
    <mergeCell ref="A19:I19"/>
    <mergeCell ref="F45:G46"/>
    <mergeCell ref="A48:I48"/>
    <mergeCell ref="F60:G61"/>
    <mergeCell ref="A7:I7"/>
    <mergeCell ref="F16:G17"/>
  </mergeCells>
  <printOptions/>
  <pageMargins left="0.5902777777777778" right="0.15763888888888888" top="0.2361111111111111" bottom="0.39375" header="0.5118055555555555" footer="0.5118055555555555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Alexey</cp:lastModifiedBy>
  <cp:lastPrinted>2023-10-31T13:52:28Z</cp:lastPrinted>
  <dcterms:created xsi:type="dcterms:W3CDTF">2021-01-26T06:50:05Z</dcterms:created>
  <dcterms:modified xsi:type="dcterms:W3CDTF">2023-10-31T13:58:21Z</dcterms:modified>
  <cp:category/>
  <cp:version/>
  <cp:contentType/>
  <cp:contentStatus/>
</cp:coreProperties>
</file>